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ov\Downloads\"/>
    </mc:Choice>
  </mc:AlternateContent>
  <bookViews>
    <workbookView xWindow="0" yWindow="0" windowWidth="20490" windowHeight="7755"/>
  </bookViews>
  <sheets>
    <sheet name="Смета" sheetId="1" r:id="rId1"/>
    <sheet name="Приложение 2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3" l="1"/>
  <c r="E5" i="3"/>
  <c r="E4" i="3"/>
  <c r="E3" i="3"/>
  <c r="E12" i="3" l="1"/>
  <c r="D6" i="1"/>
  <c r="D20" i="1" s="1"/>
  <c r="D4" i="1"/>
  <c r="D5" i="1" s="1"/>
  <c r="D3" i="1" s="1"/>
  <c r="D22" i="1" l="1"/>
</calcChain>
</file>

<file path=xl/sharedStrings.xml><?xml version="1.0" encoding="utf-8"?>
<sst xmlns="http://schemas.openxmlformats.org/spreadsheetml/2006/main" count="54" uniqueCount="54">
  <si>
    <t>расходная часть: расшифровка расходов</t>
  </si>
  <si>
    <t>руб. в месяц</t>
  </si>
  <si>
    <t>оплата труда персонала по трудовым договорам, в т.ч.</t>
  </si>
  <si>
    <t>Итого расходов:</t>
  </si>
  <si>
    <t>Метизы</t>
  </si>
  <si>
    <t xml:space="preserve">Цена </t>
  </si>
  <si>
    <t>Сумма</t>
  </si>
  <si>
    <t>Наименование</t>
  </si>
  <si>
    <t>Количество</t>
  </si>
  <si>
    <t>Итого:</t>
  </si>
  <si>
    <t>Работа</t>
  </si>
  <si>
    <t>Расходные материалы</t>
  </si>
  <si>
    <t>Видеонаблюдение</t>
  </si>
  <si>
    <t>№</t>
  </si>
  <si>
    <t>Камера</t>
  </si>
  <si>
    <t>Ящик IP 54</t>
  </si>
  <si>
    <t>1</t>
  </si>
  <si>
    <t>2</t>
  </si>
  <si>
    <t>3</t>
  </si>
  <si>
    <t>5</t>
  </si>
  <si>
    <t>7</t>
  </si>
  <si>
    <t>8</t>
  </si>
  <si>
    <t>9</t>
  </si>
  <si>
    <t>11</t>
  </si>
  <si>
    <t>руб. итого</t>
  </si>
  <si>
    <t>Обслуживание хостинга сайта roma78.ru и доменного имени</t>
  </si>
  <si>
    <t>Подвесы, анкерные зажимы, крюки, прокалывающие</t>
  </si>
  <si>
    <t>Кабель силовой</t>
  </si>
  <si>
    <t>Кабель связевой</t>
  </si>
  <si>
    <t>Видеорегистратор</t>
  </si>
  <si>
    <t>Годовой платеж за тариф</t>
  </si>
  <si>
    <t>Доходная часть (площадь)</t>
  </si>
  <si>
    <t>ВЗНОС с кв. метра составит</t>
  </si>
  <si>
    <t>ЦЕЛЕВЫЕ ВЗНОСЫ с кв. метра составят</t>
  </si>
  <si>
    <t>взносы с фот (30,9% согласно НК РФ 22%+ 5,1%+2,9%+ взнос в ФСС) указанные взносы обязательны к уплате по дейтсв. Законодательству.</t>
  </si>
  <si>
    <t>12</t>
  </si>
  <si>
    <t>РКО в банке по договру, в т.ч.</t>
  </si>
  <si>
    <t>Оплата электроэнергии (потеря в электросети, освещение поселка)</t>
  </si>
  <si>
    <t>13</t>
  </si>
  <si>
    <t>Благоустройство территории, уборка, обслуживание, озеленение, променад</t>
  </si>
  <si>
    <t>4</t>
  </si>
  <si>
    <t>6</t>
  </si>
  <si>
    <t>10</t>
  </si>
  <si>
    <t>Автоматический электрический шлагбаум на вьезд в поселок (оборудование + монтаж)</t>
  </si>
  <si>
    <t>Видеонаблюдение на вьезде (одна камера с фунцией записи - хранение видео 7 дней) (оборудование +монтаж)</t>
  </si>
  <si>
    <t>Расчетно-кассовое за ведение счета, завсисит от количества платежей и размера установленного банком обслуживания, которое банком изменяется в одностороннем порядке</t>
  </si>
  <si>
    <t>Почтовые расходы (отправка уведомлений должникам, переписка с подрядчиками в основном происходит отправкой ценных писем, оплата за ценное письмо составляет от 220 руб минимум и зависит от веса)</t>
  </si>
  <si>
    <t>Установка указателей улиц,информационного стенда, плана СНТ (материалы + работа)</t>
  </si>
  <si>
    <t>Перенос существующего шлагбаума в конец поселка и к озеру его ремонт (работа)</t>
  </si>
  <si>
    <t>Финансовое обоснование сметы на 2020 год (с 01.07.2020 по 31.06.2021)</t>
  </si>
  <si>
    <t>оплата труда Председателя трудовой договор ( 1/2 ставки)</t>
  </si>
  <si>
    <t>Бухгалтерское обслуживание (1С Бухобслуживание + ведение первичной бухгалтерии)</t>
  </si>
  <si>
    <t>Обустройство площадки для ТБО (первый этап, подготовка площадки)</t>
  </si>
  <si>
    <r>
      <t xml:space="preserve">Если будет профицит, потратить его на строительство видеонаблюдения в поселке </t>
    </r>
    <r>
      <rPr>
        <b/>
        <sz val="12"/>
        <color theme="1"/>
        <rFont val="Arial"/>
        <family val="2"/>
        <charset val="204"/>
      </rPr>
      <t>(в общую сумму не включено)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</si>
</sst>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0" fillId="0" borderId="0" xfId="0" applyFont="1"/>
    <xf numFmtId="0" fontId="1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9.140625" style="1"/>
    <col min="2" max="2" width="116.5703125" customWidth="1"/>
    <col min="3" max="3" width="14.28515625" bestFit="1" customWidth="1"/>
    <col min="4" max="4" width="13" bestFit="1" customWidth="1"/>
  </cols>
  <sheetData>
    <row r="1" spans="1:4" x14ac:dyDescent="0.25">
      <c r="A1" s="18" t="s">
        <v>49</v>
      </c>
      <c r="B1" s="18"/>
      <c r="C1" s="18"/>
      <c r="D1" s="18"/>
    </row>
    <row r="2" spans="1:4" x14ac:dyDescent="0.25">
      <c r="A2" s="2"/>
      <c r="B2" s="13" t="s">
        <v>0</v>
      </c>
      <c r="C2" s="13" t="s">
        <v>1</v>
      </c>
      <c r="D2" s="13" t="s">
        <v>24</v>
      </c>
    </row>
    <row r="3" spans="1:4" x14ac:dyDescent="0.25">
      <c r="A3" s="19" t="s">
        <v>16</v>
      </c>
      <c r="B3" s="4" t="s">
        <v>2</v>
      </c>
      <c r="C3" s="5"/>
      <c r="D3" s="5">
        <f>D4+D5</f>
        <v>161661.5</v>
      </c>
    </row>
    <row r="4" spans="1:4" x14ac:dyDescent="0.25">
      <c r="A4" s="20"/>
      <c r="B4" s="3" t="s">
        <v>50</v>
      </c>
      <c r="C4" s="3">
        <v>9500</v>
      </c>
      <c r="D4" s="14">
        <f>C4*13</f>
        <v>123500</v>
      </c>
    </row>
    <row r="5" spans="1:4" ht="29.25" x14ac:dyDescent="0.25">
      <c r="A5" s="21"/>
      <c r="B5" s="6" t="s">
        <v>34</v>
      </c>
      <c r="C5" s="3"/>
      <c r="D5" s="14">
        <f>D4*30.9/100</f>
        <v>38161.5</v>
      </c>
    </row>
    <row r="6" spans="1:4" x14ac:dyDescent="0.25">
      <c r="A6" s="12" t="s">
        <v>17</v>
      </c>
      <c r="B6" s="3" t="s">
        <v>51</v>
      </c>
      <c r="C6" s="3">
        <v>13000</v>
      </c>
      <c r="D6" s="4">
        <f>C6*12</f>
        <v>156000</v>
      </c>
    </row>
    <row r="7" spans="1:4" x14ac:dyDescent="0.25">
      <c r="A7" s="19" t="s">
        <v>18</v>
      </c>
      <c r="B7" s="4" t="s">
        <v>36</v>
      </c>
      <c r="C7" s="4"/>
      <c r="D7" s="4"/>
    </row>
    <row r="8" spans="1:4" x14ac:dyDescent="0.25">
      <c r="A8" s="22"/>
      <c r="B8" s="6" t="s">
        <v>30</v>
      </c>
      <c r="C8" s="3">
        <v>450</v>
      </c>
      <c r="D8" s="4">
        <v>5400</v>
      </c>
    </row>
    <row r="9" spans="1:4" ht="29.25" x14ac:dyDescent="0.25">
      <c r="A9" s="23"/>
      <c r="B9" s="7" t="s">
        <v>45</v>
      </c>
      <c r="C9" s="3">
        <v>500</v>
      </c>
      <c r="D9" s="4">
        <f>C9*9</f>
        <v>4500</v>
      </c>
    </row>
    <row r="10" spans="1:4" x14ac:dyDescent="0.25">
      <c r="A10" s="12" t="s">
        <v>40</v>
      </c>
      <c r="B10" s="6" t="s">
        <v>43</v>
      </c>
      <c r="C10" s="3"/>
      <c r="D10" s="4">
        <v>50000</v>
      </c>
    </row>
    <row r="11" spans="1:4" x14ac:dyDescent="0.25">
      <c r="A11" s="12" t="s">
        <v>19</v>
      </c>
      <c r="B11" s="6" t="s">
        <v>48</v>
      </c>
      <c r="C11" s="3"/>
      <c r="D11" s="4">
        <v>10000</v>
      </c>
    </row>
    <row r="12" spans="1:4" x14ac:dyDescent="0.25">
      <c r="A12" s="12" t="s">
        <v>41</v>
      </c>
      <c r="B12" s="6" t="s">
        <v>47</v>
      </c>
      <c r="C12" s="3"/>
      <c r="D12" s="4">
        <v>30000</v>
      </c>
    </row>
    <row r="13" spans="1:4" x14ac:dyDescent="0.25">
      <c r="A13" s="12" t="s">
        <v>20</v>
      </c>
      <c r="B13" s="6" t="s">
        <v>44</v>
      </c>
      <c r="C13" s="3"/>
      <c r="D13" s="4">
        <v>10000</v>
      </c>
    </row>
    <row r="14" spans="1:4" ht="29.25" x14ac:dyDescent="0.25">
      <c r="A14" s="12" t="s">
        <v>21</v>
      </c>
      <c r="B14" s="6" t="s">
        <v>46</v>
      </c>
      <c r="C14" s="3"/>
      <c r="D14" s="4">
        <v>5000</v>
      </c>
    </row>
    <row r="15" spans="1:4" x14ac:dyDescent="0.25">
      <c r="A15" s="12" t="s">
        <v>22</v>
      </c>
      <c r="B15" s="3" t="s">
        <v>25</v>
      </c>
      <c r="C15" s="3"/>
      <c r="D15" s="4">
        <v>3000</v>
      </c>
    </row>
    <row r="16" spans="1:4" ht="15.75" customHeight="1" x14ac:dyDescent="0.25">
      <c r="A16" s="12" t="s">
        <v>42</v>
      </c>
      <c r="B16" s="3" t="s">
        <v>52</v>
      </c>
      <c r="C16" s="3"/>
      <c r="D16" s="4">
        <v>95000</v>
      </c>
    </row>
    <row r="17" spans="1:4" ht="15.75" customHeight="1" x14ac:dyDescent="0.25">
      <c r="A17" s="12" t="s">
        <v>23</v>
      </c>
      <c r="B17" s="3" t="s">
        <v>37</v>
      </c>
      <c r="C17" s="3"/>
      <c r="D17" s="4">
        <v>10000</v>
      </c>
    </row>
    <row r="18" spans="1:4" ht="15.75" customHeight="1" x14ac:dyDescent="0.25">
      <c r="A18" s="12" t="s">
        <v>35</v>
      </c>
      <c r="B18" s="3" t="s">
        <v>39</v>
      </c>
      <c r="C18" s="3"/>
      <c r="D18" s="4">
        <v>10000</v>
      </c>
    </row>
    <row r="19" spans="1:4" ht="15.75" customHeight="1" x14ac:dyDescent="0.25">
      <c r="A19" s="12" t="s">
        <v>38</v>
      </c>
      <c r="B19" s="3" t="s">
        <v>53</v>
      </c>
      <c r="C19" s="3"/>
      <c r="D19" s="4">
        <v>100000</v>
      </c>
    </row>
    <row r="20" spans="1:4" x14ac:dyDescent="0.25">
      <c r="A20" s="2"/>
      <c r="B20" s="8" t="s">
        <v>3</v>
      </c>
      <c r="C20" s="9"/>
      <c r="D20" s="9">
        <f>D3+D6+D8+D9+D10+D14+D15+D17+D16+D18+D11+D12+D13+H11</f>
        <v>550561.5</v>
      </c>
    </row>
    <row r="21" spans="1:4" x14ac:dyDescent="0.25">
      <c r="A21" s="2"/>
      <c r="B21" s="15" t="s">
        <v>31</v>
      </c>
      <c r="C21" s="4">
        <v>57734</v>
      </c>
      <c r="D21" s="17"/>
    </row>
    <row r="22" spans="1:4" x14ac:dyDescent="0.25">
      <c r="A22" s="2"/>
      <c r="B22" s="15" t="s">
        <v>32</v>
      </c>
      <c r="C22" s="3"/>
      <c r="D22" s="16">
        <f>D20/C21</f>
        <v>9.5361745245435969</v>
      </c>
    </row>
    <row r="23" spans="1:4" x14ac:dyDescent="0.25">
      <c r="A23" s="2"/>
      <c r="B23" s="15" t="s">
        <v>33</v>
      </c>
      <c r="C23" s="3"/>
      <c r="D23" s="3"/>
    </row>
    <row r="25" spans="1:4" x14ac:dyDescent="0.25">
      <c r="B25" s="6"/>
    </row>
  </sheetData>
  <mergeCells count="3">
    <mergeCell ref="A1:D1"/>
    <mergeCell ref="A3:A5"/>
    <mergeCell ref="A7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3" sqref="C3"/>
    </sheetView>
  </sheetViews>
  <sheetFormatPr defaultRowHeight="15" x14ac:dyDescent="0.25"/>
  <cols>
    <col min="1" max="1" width="3" bestFit="1" customWidth="1"/>
    <col min="2" max="2" width="76.28515625" customWidth="1"/>
    <col min="3" max="3" width="11.5703125" bestFit="1" customWidth="1"/>
    <col min="4" max="4" width="10.5703125" customWidth="1"/>
    <col min="5" max="5" width="9.7109375" customWidth="1"/>
  </cols>
  <sheetData>
    <row r="1" spans="1:12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t="s">
        <v>13</v>
      </c>
      <c r="B2" s="11" t="s">
        <v>7</v>
      </c>
      <c r="C2" s="11" t="s">
        <v>8</v>
      </c>
      <c r="D2" s="11" t="s">
        <v>5</v>
      </c>
      <c r="E2" s="11" t="s">
        <v>6</v>
      </c>
    </row>
    <row r="3" spans="1:12" x14ac:dyDescent="0.25">
      <c r="A3">
        <v>1</v>
      </c>
      <c r="B3" t="s">
        <v>14</v>
      </c>
      <c r="C3">
        <v>6</v>
      </c>
      <c r="D3">
        <v>5000</v>
      </c>
      <c r="E3">
        <f>D3*C3</f>
        <v>30000</v>
      </c>
    </row>
    <row r="4" spans="1:12" x14ac:dyDescent="0.25">
      <c r="A4">
        <v>2</v>
      </c>
      <c r="B4" t="s">
        <v>4</v>
      </c>
      <c r="C4">
        <v>1</v>
      </c>
      <c r="D4">
        <v>2000</v>
      </c>
      <c r="E4">
        <f>D4*C4</f>
        <v>2000</v>
      </c>
    </row>
    <row r="5" spans="1:12" x14ac:dyDescent="0.25">
      <c r="A5">
        <v>3</v>
      </c>
      <c r="B5" t="s">
        <v>15</v>
      </c>
      <c r="C5">
        <v>4</v>
      </c>
      <c r="D5">
        <v>1075</v>
      </c>
      <c r="E5">
        <f>C5*D5</f>
        <v>4300</v>
      </c>
    </row>
    <row r="6" spans="1:12" x14ac:dyDescent="0.25">
      <c r="A6">
        <v>4</v>
      </c>
      <c r="B6" t="s">
        <v>26</v>
      </c>
      <c r="D6">
        <v>5000</v>
      </c>
      <c r="E6">
        <v>5000</v>
      </c>
    </row>
    <row r="7" spans="1:12" x14ac:dyDescent="0.25">
      <c r="A7">
        <v>5</v>
      </c>
      <c r="B7" t="s">
        <v>27</v>
      </c>
      <c r="C7">
        <v>1</v>
      </c>
      <c r="D7">
        <v>3000</v>
      </c>
      <c r="E7">
        <v>3000</v>
      </c>
    </row>
    <row r="8" spans="1:12" x14ac:dyDescent="0.25">
      <c r="A8">
        <v>6</v>
      </c>
      <c r="B8" t="s">
        <v>28</v>
      </c>
      <c r="C8">
        <v>2</v>
      </c>
      <c r="D8">
        <v>10000</v>
      </c>
      <c r="E8">
        <v>20000</v>
      </c>
    </row>
    <row r="9" spans="1:12" x14ac:dyDescent="0.25">
      <c r="A9">
        <v>7</v>
      </c>
      <c r="B9" t="s">
        <v>11</v>
      </c>
      <c r="C9">
        <v>1</v>
      </c>
      <c r="D9">
        <v>5000</v>
      </c>
      <c r="E9">
        <f>D9*C9</f>
        <v>5000</v>
      </c>
    </row>
    <row r="10" spans="1:12" x14ac:dyDescent="0.25">
      <c r="A10">
        <v>8</v>
      </c>
      <c r="B10" t="s">
        <v>29</v>
      </c>
      <c r="C10">
        <v>1</v>
      </c>
      <c r="D10">
        <v>6000</v>
      </c>
      <c r="E10">
        <v>6000</v>
      </c>
    </row>
    <row r="11" spans="1:12" x14ac:dyDescent="0.25">
      <c r="A11">
        <v>9</v>
      </c>
      <c r="B11" t="s">
        <v>10</v>
      </c>
      <c r="E11">
        <v>20000</v>
      </c>
    </row>
    <row r="12" spans="1:12" x14ac:dyDescent="0.25">
      <c r="B12" s="10" t="s">
        <v>9</v>
      </c>
      <c r="E12">
        <f>SUM(E3:E11)</f>
        <v>95300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В.В.</dc:creator>
  <cp:lastModifiedBy>Morozov</cp:lastModifiedBy>
  <dcterms:created xsi:type="dcterms:W3CDTF">2019-12-13T06:48:38Z</dcterms:created>
  <dcterms:modified xsi:type="dcterms:W3CDTF">2020-06-10T09:18:08Z</dcterms:modified>
</cp:coreProperties>
</file>